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torela0101\Desktop\"/>
    </mc:Choice>
  </mc:AlternateContent>
  <xr:revisionPtr revIDLastSave="0" documentId="13_ncr:1_{D8624BD1-1730-42C6-81B7-7BB74C2EEDF0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Modello di Trasparenz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" l="1"/>
  <c r="R42" i="2"/>
  <c r="H11" i="2"/>
  <c r="R13" i="2" l="1"/>
  <c r="R14" i="2"/>
  <c r="R15" i="2"/>
  <c r="R16" i="2"/>
  <c r="R17" i="2"/>
  <c r="R19" i="2"/>
  <c r="R21" i="2"/>
  <c r="R23" i="2"/>
  <c r="R24" i="2"/>
  <c r="R25" i="2"/>
  <c r="R26" i="2"/>
  <c r="R27" i="2"/>
  <c r="R28" i="2"/>
  <c r="R29" i="2"/>
  <c r="R30" i="2"/>
  <c r="R31" i="2"/>
  <c r="R34" i="2"/>
  <c r="R35" i="2"/>
  <c r="R36" i="2"/>
  <c r="R5" i="2"/>
  <c r="R6" i="2"/>
  <c r="R7" i="2"/>
  <c r="R9" i="2"/>
  <c r="R10" i="2"/>
  <c r="R11" i="2"/>
  <c r="R12" i="2"/>
  <c r="R4" i="2"/>
  <c r="N20" i="2" l="1"/>
  <c r="R20" i="2" s="1"/>
  <c r="H18" i="2"/>
  <c r="R18" i="2" s="1"/>
  <c r="H22" i="2"/>
  <c r="R22" i="2" s="1"/>
  <c r="I33" i="2"/>
  <c r="H33" i="2" s="1"/>
  <c r="R33" i="2" s="1"/>
  <c r="J8" i="2"/>
  <c r="R8" i="2" s="1"/>
  <c r="J32" i="2"/>
  <c r="H32" i="2" s="1"/>
  <c r="R32" i="2" s="1"/>
</calcChain>
</file>

<file path=xl/sharedStrings.xml><?xml version="1.0" encoding="utf-8"?>
<sst xmlns="http://schemas.openxmlformats.org/spreadsheetml/2006/main" count="578" uniqueCount="117">
  <si>
    <r>
      <t xml:space="preserve">Contribution to costs of Events
</t>
    </r>
    <r>
      <rPr>
        <sz val="11"/>
        <color rgb="FFFF0000"/>
        <rFont val="Calibri"/>
        <family val="2"/>
        <scheme val="minor"/>
      </rPr>
      <t>Contributo per il finanziamento di eventi (es: convegni, congressi e riunioni scientifiche)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</si>
  <si>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Fee for service and consultancy
</t>
    </r>
    <r>
      <rPr>
        <sz val="11"/>
        <color rgb="FFFF0000"/>
        <rFont val="Calibri"/>
        <family val="2"/>
        <scheme val="minor"/>
      </rPr>
      <t>Corrispettivi per prestazioni professionali e consulenze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</si>
  <si>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Number of Recipients in aggregate disclosure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Numero dei Destinatari i cui dati sono pubblicati in forma aggregata </t>
    </r>
  </si>
  <si>
    <r>
      <rPr>
        <b/>
        <sz val="11"/>
        <color theme="1"/>
        <rFont val="Calibri"/>
        <family val="2"/>
        <scheme val="minor"/>
      </rPr>
      <t xml:space="preserve">Aggregate amount attributable to transfers of value to such Recipients 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Dato aggregato attribuibile a trasferimenti di valore a tali Destinatari </t>
    </r>
  </si>
  <si>
    <r>
      <rPr>
        <b/>
        <sz val="11"/>
        <color theme="1"/>
        <rFont val="Calibri"/>
        <family val="2"/>
        <scheme val="minor"/>
      </rPr>
      <t>% of the number of Recipients included in the aggregate disclosure in the total number of Recipients disclosed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% del numero di Destinatari inclusi nel dato aggregato sul numero complessivo dei Destinatari </t>
    </r>
  </si>
  <si>
    <r>
      <t xml:space="preserve">TOTAL
</t>
    </r>
    <r>
      <rPr>
        <sz val="11"/>
        <color rgb="FFFF0000"/>
        <rFont val="Calibri"/>
        <family val="2"/>
        <scheme val="minor"/>
      </rPr>
      <t>Totale</t>
    </r>
    <r>
      <rPr>
        <sz val="11"/>
        <color theme="1"/>
        <rFont val="Calibri"/>
        <family val="2"/>
        <scheme val="minor"/>
      </rPr>
      <t xml:space="preserve">
</t>
    </r>
  </si>
  <si>
    <t>HCPs  Professionisti Sanitari</t>
  </si>
  <si>
    <r>
      <rPr>
        <b/>
        <sz val="11"/>
        <color theme="0"/>
        <rFont val="Calibri"/>
        <family val="2"/>
        <scheme val="minor"/>
      </rPr>
      <t xml:space="preserve">AGGREGATE DISCLOSURE - per HCPs
  </t>
    </r>
    <r>
      <rPr>
        <sz val="11"/>
        <color rgb="FFFF0000"/>
        <rFont val="Calibri"/>
        <family val="2"/>
        <scheme val="minor"/>
      </rPr>
      <t>DATI SU BASE AGGREGATA - per Professionisti Sanitari</t>
    </r>
  </si>
  <si>
    <t xml:space="preserve">
Organizzazioni Sanitarie e Terze Parti</t>
  </si>
  <si>
    <t>Spese di partecipazione ad attività formative, educazionali e promozionali su prodotti aziendali organizzate dai Soci</t>
  </si>
  <si>
    <t>NA</t>
  </si>
  <si>
    <t>Solo per Terze parti</t>
  </si>
  <si>
    <r>
      <t xml:space="preserve">Contribution to costs of Training
</t>
    </r>
    <r>
      <rPr>
        <sz val="11"/>
        <color rgb="FFFF0000"/>
        <rFont val="Calibri"/>
        <family val="2"/>
        <scheme val="minor"/>
      </rPr>
      <t>Contributo per il finanziamento di training teorico-pratici</t>
    </r>
  </si>
  <si>
    <r>
      <rPr>
        <vertAlign val="superscript"/>
        <sz val="12"/>
        <color rgb="FFFF0000"/>
        <rFont val="Calibri"/>
        <family val="2"/>
        <scheme val="minor"/>
      </rPr>
      <t xml:space="preserve">* </t>
    </r>
    <r>
      <rPr>
        <sz val="12"/>
        <color rgb="FFFF0000"/>
        <rFont val="Calibri"/>
        <family val="2"/>
        <scheme val="minor"/>
      </rPr>
      <t>Nel caso di supporto diretto per la formazione di HCP che esercitano in ambito privato, occorrerà pubblicare il dato in forma individuale o aggregata, a secondo che l'HCP abbiamo prestato il consenso.</t>
    </r>
  </si>
  <si>
    <r>
      <t>NA</t>
    </r>
    <r>
      <rPr>
        <vertAlign val="superscript"/>
        <sz val="11"/>
        <color rgb="FFFF0000"/>
        <rFont val="Calibri"/>
        <family val="2"/>
        <scheme val="minor"/>
      </rPr>
      <t>*</t>
    </r>
  </si>
  <si>
    <r>
      <t xml:space="preserve">Sponsorship agreements with HCOs/Third Parties appointed by HCOs to manage an event
</t>
    </r>
    <r>
      <rPr>
        <sz val="9"/>
        <color rgb="FFFF0000"/>
        <rFont val="Calibri"/>
        <family val="2"/>
        <scheme val="minor"/>
      </rPr>
      <t>Accordi di sponsorizzazione con organizzazioni sanitarie/Terze Parti  per la realizzazione di eventi</t>
    </r>
  </si>
  <si>
    <r>
      <t xml:space="preserve">Registration Fees
</t>
    </r>
    <r>
      <rPr>
        <sz val="9"/>
        <color rgb="FFFF0000"/>
        <rFont val="Calibri"/>
        <family val="2"/>
        <scheme val="minor"/>
      </rPr>
      <t>Quote di iscrizione</t>
    </r>
  </si>
  <si>
    <r>
      <t xml:space="preserve">Travel &amp; Accomodation
</t>
    </r>
    <r>
      <rPr>
        <sz val="9"/>
        <color rgb="FFFF0000"/>
        <rFont val="Calibri"/>
        <family val="2"/>
        <scheme val="minor"/>
      </rPr>
      <t>Viaggi e ospitalità</t>
    </r>
  </si>
  <si>
    <r>
      <t xml:space="preserve">Fees
</t>
    </r>
    <r>
      <rPr>
        <sz val="9"/>
        <color rgb="FFFF0000"/>
        <rFont val="Calibri"/>
        <family val="2"/>
        <scheme val="minor"/>
      </rPr>
      <t>Corrispettivi</t>
    </r>
  </si>
  <si>
    <r>
      <t xml:space="preserve">Related expenses agreed in the fee for service or consultancy contract, including travel e accommodation relevant to the contract
</t>
    </r>
    <r>
      <rPr>
        <sz val="9"/>
        <color rgb="FFFF0000"/>
        <rFont val="Calibri"/>
        <family val="2"/>
        <scheme val="minor"/>
      </rPr>
      <t>Spese riferibili ad attività di consulenza e prestazioni professionali risultanti da uno specifico contratto, comprendenti le relative spese di viaggio e ospitalità</t>
    </r>
  </si>
  <si>
    <r>
      <t xml:space="preserve">Full Name
</t>
    </r>
    <r>
      <rPr>
        <sz val="9"/>
        <color rgb="FFFF0000"/>
        <rFont val="Calibri"/>
        <family val="2"/>
        <scheme val="minor"/>
      </rPr>
      <t>Nome e Cognome/ Denominazione</t>
    </r>
    <r>
      <rPr>
        <sz val="9"/>
        <color theme="1"/>
        <rFont val="Calibri"/>
        <family val="2"/>
        <scheme val="minor"/>
      </rPr>
      <t xml:space="preserve">
</t>
    </r>
  </si>
  <si>
    <r>
      <t xml:space="preserve">HCPs: City of Principal Practice
HCOs: City where registered
</t>
    </r>
    <r>
      <rPr>
        <sz val="9"/>
        <color rgb="FFFF0000"/>
        <rFont val="Calibri"/>
        <family val="2"/>
        <scheme val="minor"/>
      </rPr>
      <t>Professionisti Sanitari: Città dove si svolge prevalentemente la professione
Organizzazioni sanitarie/Terze Parti: Sede Legale</t>
    </r>
    <r>
      <rPr>
        <sz val="9"/>
        <color theme="1"/>
        <rFont val="Calibri"/>
        <family val="2"/>
        <scheme val="minor"/>
      </rPr>
      <t xml:space="preserve">
</t>
    </r>
  </si>
  <si>
    <r>
      <t xml:space="preserve">Country of Principal Practice
</t>
    </r>
    <r>
      <rPr>
        <sz val="9"/>
        <color rgb="FFFF0000"/>
        <rFont val="Calibri"/>
        <family val="2"/>
        <scheme val="minor"/>
      </rPr>
      <t>Stato dove si svolge prevalentemente la professione/attività</t>
    </r>
    <r>
      <rPr>
        <sz val="9"/>
        <color theme="1"/>
        <rFont val="Calibri"/>
        <family val="2"/>
        <scheme val="minor"/>
      </rPr>
      <t xml:space="preserve">
</t>
    </r>
  </si>
  <si>
    <r>
      <t xml:space="preserve">Principal Practice Address
</t>
    </r>
    <r>
      <rPr>
        <sz val="9"/>
        <color rgb="FFFF0000"/>
        <rFont val="Calibri"/>
        <family val="2"/>
        <scheme val="minor"/>
      </rPr>
      <t>Indirizzo dove si svolge prevalentemente la professione/attività</t>
    </r>
    <r>
      <rPr>
        <sz val="9"/>
        <color theme="1"/>
        <rFont val="Calibri"/>
        <family val="2"/>
        <scheme val="minor"/>
      </rPr>
      <t xml:space="preserve">
</t>
    </r>
  </si>
  <si>
    <r>
      <t xml:space="preserve">Donations
</t>
    </r>
    <r>
      <rPr>
        <sz val="9"/>
        <color rgb="FFFF0000"/>
        <rFont val="Calibri"/>
        <family val="2"/>
        <scheme val="minor"/>
      </rPr>
      <t>Donazioni in denaro o altri beni</t>
    </r>
    <r>
      <rPr>
        <sz val="9"/>
        <color theme="1"/>
        <rFont val="Calibri"/>
        <family val="2"/>
        <scheme val="minor"/>
      </rPr>
      <t xml:space="preserve">
</t>
    </r>
  </si>
  <si>
    <r>
      <t xml:space="preserve">Scholarship
</t>
    </r>
    <r>
      <rPr>
        <sz val="9"/>
        <color rgb="FFFF0000"/>
        <rFont val="Calibri"/>
        <family val="2"/>
        <scheme val="minor"/>
      </rPr>
      <t>Borse di Studio</t>
    </r>
  </si>
  <si>
    <r>
      <t xml:space="preserve">   Transfers of Value Research &amp;                     Development 
                 </t>
    </r>
    <r>
      <rPr>
        <sz val="11"/>
        <color rgb="FFFF0000"/>
        <rFont val="Calibri"/>
        <family val="2"/>
        <scheme val="minor"/>
      </rPr>
      <t>Trasferimenti di valore per    Ricerca &amp; Sviluppo</t>
    </r>
  </si>
  <si>
    <t>Adin Congress</t>
  </si>
  <si>
    <t>AIC SRL</t>
  </si>
  <si>
    <t>AN meeting</t>
  </si>
  <si>
    <t xml:space="preserve">Centro Congressi Internazionale Srl </t>
  </si>
  <si>
    <t>Cluster Srl</t>
  </si>
  <si>
    <t>CT.Congressi&amp;Eventi</t>
  </si>
  <si>
    <t>Eta Gamma</t>
  </si>
  <si>
    <t>Eubea</t>
  </si>
  <si>
    <t>EVENTually</t>
  </si>
  <si>
    <t>Expo Point</t>
  </si>
  <si>
    <t>FIMO Srl</t>
  </si>
  <si>
    <t>Hotel Settecento Presezzo</t>
  </si>
  <si>
    <t>IKOS Srl</t>
  </si>
  <si>
    <t>Izeos Srl</t>
  </si>
  <si>
    <t>Jbprof</t>
  </si>
  <si>
    <t>Junia Eventi</t>
  </si>
  <si>
    <t>Klink Solutions</t>
  </si>
  <si>
    <t>MEC Congress Srl</t>
  </si>
  <si>
    <t>MP Congressi</t>
  </si>
  <si>
    <t xml:space="preserve">Nadirex International srl </t>
  </si>
  <si>
    <t>Planning Srl</t>
  </si>
  <si>
    <t>S.d.O. Servizi di Organizzazione s.a.s.</t>
  </si>
  <si>
    <t>Silenziosi Operai della Croce</t>
  </si>
  <si>
    <t>Stand4u</t>
  </si>
  <si>
    <t>Start Promotion Srl</t>
  </si>
  <si>
    <t>Trattoblu</t>
  </si>
  <si>
    <t>Equipe Service S.r.l.</t>
  </si>
  <si>
    <t>Caserta</t>
  </si>
  <si>
    <t>Italia</t>
  </si>
  <si>
    <t>Via Fulvio Renella, 36/A - 81100 Caserta</t>
  </si>
  <si>
    <t>P.zza San Uomobono, 30
56126 PISA</t>
  </si>
  <si>
    <t>Pisa</t>
  </si>
  <si>
    <t>Contrada Lama Rossa 444</t>
  </si>
  <si>
    <t>Monopoli (BA)</t>
  </si>
  <si>
    <t>Via Paul Harris snc - 81100 - Caserta
Via Daniele Manin 53 – 00185 - Roma</t>
  </si>
  <si>
    <t>Caserta, Roma</t>
  </si>
  <si>
    <t>Torino</t>
  </si>
  <si>
    <t>Via Carlo Alberto, 32 -10123 Torino</t>
  </si>
  <si>
    <t>ECM Learn</t>
  </si>
  <si>
    <t>Via De Sonnaz 5/A 10121 Torino</t>
  </si>
  <si>
    <t>Via G. Guarini, 4 – 10123 Torino</t>
  </si>
  <si>
    <t>Via Francesco Solimena, 139, 80129 Napoli</t>
  </si>
  <si>
    <t>Napoli</t>
  </si>
  <si>
    <t>Corso Regina Margherita, 89, 10124 Torino</t>
  </si>
  <si>
    <t>Piazza Alfieri 61 -  14100  Asti</t>
  </si>
  <si>
    <t>Asti</t>
  </si>
  <si>
    <t>Via XX Settembre 20 -16121 Genova</t>
  </si>
  <si>
    <t>Genova</t>
  </si>
  <si>
    <t>Via M. Pietravalle 11 - 80131 Napoli</t>
  </si>
  <si>
    <t>Via Nazario Sauro, 2/4 - 22066 Mariano C.se (CO)</t>
  </si>
  <si>
    <t>Como</t>
  </si>
  <si>
    <t>Via Kyoto, 51 50126 Firenze</t>
  </si>
  <si>
    <t>Firenze</t>
  </si>
  <si>
    <t>Gutenberg online</t>
  </si>
  <si>
    <t>Arezzo Corso Italia 44 – 52100 AR</t>
  </si>
  <si>
    <t>Arezzo</t>
  </si>
  <si>
    <t>Via Milano, 3, 24030 Presezzo (BG)</t>
  </si>
  <si>
    <t>Presezzo</t>
  </si>
  <si>
    <t>Via Legnano, 26 Torino</t>
  </si>
  <si>
    <t>Via Circonvallazione Nuova, 67 47923 Rimini</t>
  </si>
  <si>
    <t>Rimini</t>
  </si>
  <si>
    <t>Via Salvatore Loris Perrelli, 15 - 87036 Rende (CS)</t>
  </si>
  <si>
    <t>Rende</t>
  </si>
  <si>
    <t>Via Famagosta, 6 - 00192 Roma</t>
  </si>
  <si>
    <t>Roma</t>
  </si>
  <si>
    <t>Via Benedetto Brin, 63, 80142 Napoli</t>
  </si>
  <si>
    <t>Via S. Gaetano, 28, 95029 Viagrande CT</t>
  </si>
  <si>
    <t>Viagrande</t>
  </si>
  <si>
    <t>Via Posillipo 66, 80123 Napoli</t>
  </si>
  <si>
    <t>Via Riviera, 39, 27100 Pavia PV</t>
  </si>
  <si>
    <t>Pavia</t>
  </si>
  <si>
    <t>Via Guelfa, 9, 40138 Bologna</t>
  </si>
  <si>
    <t>Bologna</t>
  </si>
  <si>
    <t>Via Vittorio Amedeo II, 11, 10121 Torino TO</t>
  </si>
  <si>
    <t>Ariano Irpino</t>
  </si>
  <si>
    <t>Contrada Valleluogo, 28, 83031 Ariano Irpino AV</t>
  </si>
  <si>
    <t>Sintex Servizi</t>
  </si>
  <si>
    <t>Via San Gregorio 12,
20124 Milano</t>
  </si>
  <si>
    <t>Milano</t>
  </si>
  <si>
    <t>SIO Società Italiana Obesità</t>
  </si>
  <si>
    <t>Corso Italia, 115 – 56125 PISA</t>
  </si>
  <si>
    <t>Via Mario Pagano, 37 - 20090 Trezzano sul Naviglio MI</t>
  </si>
  <si>
    <t>Via Soperga 10 – 20127 Milano</t>
  </si>
  <si>
    <t>Via Santa Croce 4 - 20122</t>
  </si>
  <si>
    <t>Ble&amp;associates srl</t>
  </si>
  <si>
    <t>Gianmario Magni</t>
  </si>
  <si>
    <t>Cuneo</t>
  </si>
  <si>
    <t>Strada delle Moglie 16 - 12084 Mondovì (CN)</t>
  </si>
  <si>
    <t xml:space="preserve">MODELLO TRASPARENZA    </t>
  </si>
  <si>
    <t>E-belf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</si>
</sst>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  <numFmt numFmtId="165" formatCode="_(&quot;€&quot;* #,##0.00_);_(&quot;€&quot;* \(#,##0.00\);_(&quot;€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vertAlign val="superscript"/>
      <sz val="12"/>
      <color rgb="FFFF0000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vertical="top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5" fontId="0" fillId="0" borderId="0" xfId="0" applyNumberFormat="1" applyAlignment="1">
      <alignment vertical="top"/>
    </xf>
    <xf numFmtId="0" fontId="0" fillId="0" borderId="0" xfId="0" applyAlignment="1">
      <alignment horizontal="left" vertical="top" wrapText="1"/>
    </xf>
    <xf numFmtId="44" fontId="0" fillId="0" borderId="0" xfId="1" applyFont="1"/>
    <xf numFmtId="0" fontId="0" fillId="0" borderId="0" xfId="0" applyAlignment="1">
      <alignment horizontal="left" vertical="center" wrapText="1"/>
    </xf>
    <xf numFmtId="44" fontId="0" fillId="0" borderId="0" xfId="1" applyFont="1" applyAlignment="1">
      <alignment vertical="top"/>
    </xf>
    <xf numFmtId="44" fontId="7" fillId="0" borderId="2" xfId="1" applyFont="1" applyBorder="1" applyAlignment="1">
      <alignment horizontal="center" vertical="top" wrapText="1"/>
    </xf>
    <xf numFmtId="44" fontId="0" fillId="0" borderId="2" xfId="1" applyFont="1" applyBorder="1" applyAlignment="1">
      <alignment horizontal="center" vertical="top" wrapText="1"/>
    </xf>
    <xf numFmtId="44" fontId="0" fillId="0" borderId="0" xfId="1" applyFont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5" xfId="0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2" borderId="0" xfId="0" applyFill="1" applyAlignment="1">
      <alignment horizontal="center" vertical="center" textRotation="90" wrapText="1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left" vertical="top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50FFC-00B6-4971-B599-590ED20AC21C}">
  <dimension ref="A1:R50"/>
  <sheetViews>
    <sheetView tabSelected="1" zoomScale="80" zoomScaleNormal="80" workbookViewId="0">
      <selection activeCell="B28" sqref="B28"/>
    </sheetView>
  </sheetViews>
  <sheetFormatPr defaultRowHeight="14.5" x14ac:dyDescent="0.35"/>
  <cols>
    <col min="2" max="2" width="56.54296875" style="12" customWidth="1"/>
    <col min="3" max="3" width="25.26953125" customWidth="1"/>
    <col min="4" max="4" width="17.1796875" customWidth="1"/>
    <col min="5" max="5" width="54.1796875" customWidth="1"/>
    <col min="6" max="6" width="31.54296875" customWidth="1"/>
    <col min="7" max="7" width="31.81640625" customWidth="1"/>
    <col min="8" max="8" width="39.6328125" customWidth="1"/>
    <col min="9" max="9" width="29.08984375" style="17" customWidth="1"/>
    <col min="10" max="10" width="12.54296875" customWidth="1"/>
    <col min="11" max="11" width="22.08984375" customWidth="1"/>
    <col min="14" max="14" width="19.54296875" customWidth="1"/>
    <col min="15" max="15" width="10.81640625" customWidth="1"/>
    <col min="16" max="16" width="17.36328125" customWidth="1"/>
    <col min="17" max="17" width="14.54296875" customWidth="1"/>
    <col min="18" max="18" width="17" style="10" customWidth="1"/>
  </cols>
  <sheetData>
    <row r="1" spans="1:18" s="1" customFormat="1" x14ac:dyDescent="0.35">
      <c r="B1" s="25" t="s">
        <v>115</v>
      </c>
      <c r="C1" s="25"/>
      <c r="D1" s="25"/>
      <c r="E1" s="25"/>
      <c r="F1" s="25"/>
      <c r="G1" s="25"/>
      <c r="H1" s="25"/>
      <c r="I1" s="25"/>
      <c r="J1" s="25"/>
      <c r="R1" s="9"/>
    </row>
    <row r="2" spans="1:18" ht="14.5" customHeight="1" x14ac:dyDescent="0.35">
      <c r="A2" s="1" t="s">
        <v>8</v>
      </c>
      <c r="B2" s="32" t="s">
        <v>20</v>
      </c>
      <c r="C2" s="32" t="s">
        <v>21</v>
      </c>
      <c r="D2" s="32" t="s">
        <v>22</v>
      </c>
      <c r="E2" s="32" t="s">
        <v>23</v>
      </c>
      <c r="F2" s="32" t="s">
        <v>24</v>
      </c>
      <c r="G2" s="32" t="s">
        <v>25</v>
      </c>
      <c r="H2" s="26" t="s">
        <v>0</v>
      </c>
      <c r="I2" s="26"/>
      <c r="J2" s="26"/>
      <c r="K2" s="24" t="s">
        <v>12</v>
      </c>
      <c r="L2" s="24"/>
      <c r="M2" s="24"/>
      <c r="N2" s="33" t="s">
        <v>9</v>
      </c>
      <c r="O2" s="26" t="s">
        <v>1</v>
      </c>
      <c r="P2" s="26"/>
      <c r="Q2" s="28" t="s">
        <v>26</v>
      </c>
      <c r="R2" s="31" t="s">
        <v>5</v>
      </c>
    </row>
    <row r="3" spans="1:18" s="8" customFormat="1" ht="128" customHeight="1" x14ac:dyDescent="0.35">
      <c r="A3"/>
      <c r="B3" s="32"/>
      <c r="C3" s="32"/>
      <c r="D3" s="32"/>
      <c r="E3" s="32"/>
      <c r="F3" s="32"/>
      <c r="G3" s="32"/>
      <c r="H3" s="7" t="s">
        <v>15</v>
      </c>
      <c r="I3" s="18" t="s">
        <v>16</v>
      </c>
      <c r="J3" s="7" t="s">
        <v>17</v>
      </c>
      <c r="K3" s="7" t="s">
        <v>15</v>
      </c>
      <c r="L3" s="7" t="s">
        <v>16</v>
      </c>
      <c r="M3" s="7" t="s">
        <v>17</v>
      </c>
      <c r="N3" s="34"/>
      <c r="O3" s="7" t="s">
        <v>18</v>
      </c>
      <c r="P3" s="7" t="s">
        <v>19</v>
      </c>
      <c r="Q3" s="29"/>
      <c r="R3" s="31"/>
    </row>
    <row r="4" spans="1:18" ht="18" customHeight="1" x14ac:dyDescent="0.35">
      <c r="A4" s="35" t="s">
        <v>8</v>
      </c>
      <c r="B4" s="11" t="s">
        <v>27</v>
      </c>
      <c r="C4" s="11" t="s">
        <v>54</v>
      </c>
      <c r="D4" s="11" t="s">
        <v>55</v>
      </c>
      <c r="E4" s="11" t="s">
        <v>56</v>
      </c>
      <c r="F4" s="11" t="s">
        <v>10</v>
      </c>
      <c r="G4" s="11" t="s">
        <v>10</v>
      </c>
      <c r="H4" s="13">
        <v>3000</v>
      </c>
      <c r="I4" s="17" t="s">
        <v>10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s="10">
        <f>SUM(H4:Q4)</f>
        <v>3000</v>
      </c>
    </row>
    <row r="5" spans="1:18" ht="29" x14ac:dyDescent="0.35">
      <c r="A5" s="35"/>
      <c r="B5" s="11" t="s">
        <v>28</v>
      </c>
      <c r="C5" s="11" t="s">
        <v>58</v>
      </c>
      <c r="D5" s="11" t="s">
        <v>55</v>
      </c>
      <c r="E5" s="14" t="s">
        <v>57</v>
      </c>
      <c r="F5" s="11" t="s">
        <v>10</v>
      </c>
      <c r="G5" s="11" t="s">
        <v>10</v>
      </c>
      <c r="H5" s="13">
        <v>3000</v>
      </c>
      <c r="I5" s="17" t="s">
        <v>10</v>
      </c>
      <c r="J5" t="s">
        <v>10</v>
      </c>
      <c r="K5" t="s">
        <v>10</v>
      </c>
      <c r="L5" t="s">
        <v>10</v>
      </c>
      <c r="M5" t="s">
        <v>10</v>
      </c>
      <c r="N5" t="s">
        <v>10</v>
      </c>
      <c r="O5" t="s">
        <v>10</v>
      </c>
      <c r="P5" t="s">
        <v>10</v>
      </c>
      <c r="Q5" t="s">
        <v>10</v>
      </c>
      <c r="R5" s="10">
        <f t="shared" ref="R5:R36" si="0">SUM(H5:Q5)</f>
        <v>3000</v>
      </c>
    </row>
    <row r="6" spans="1:18" x14ac:dyDescent="0.35">
      <c r="A6" s="35"/>
      <c r="B6" s="11" t="s">
        <v>29</v>
      </c>
      <c r="C6" s="11" t="s">
        <v>60</v>
      </c>
      <c r="D6" s="11" t="s">
        <v>55</v>
      </c>
      <c r="E6" s="11" t="s">
        <v>59</v>
      </c>
      <c r="F6" s="11" t="s">
        <v>10</v>
      </c>
      <c r="G6" s="11" t="s">
        <v>10</v>
      </c>
      <c r="H6" s="13">
        <v>2500</v>
      </c>
      <c r="I6" s="17" t="s">
        <v>10</v>
      </c>
      <c r="J6" t="s">
        <v>10</v>
      </c>
      <c r="K6" t="s">
        <v>10</v>
      </c>
      <c r="L6" t="s">
        <v>10</v>
      </c>
      <c r="M6" t="s">
        <v>10</v>
      </c>
      <c r="N6" t="s">
        <v>10</v>
      </c>
      <c r="O6" t="s">
        <v>10</v>
      </c>
      <c r="P6" t="s">
        <v>10</v>
      </c>
      <c r="Q6" t="s">
        <v>10</v>
      </c>
      <c r="R6" s="10">
        <f t="shared" si="0"/>
        <v>2500</v>
      </c>
    </row>
    <row r="7" spans="1:18" x14ac:dyDescent="0.35">
      <c r="A7" s="35"/>
      <c r="B7" s="11" t="s">
        <v>111</v>
      </c>
      <c r="C7" s="11" t="s">
        <v>62</v>
      </c>
      <c r="D7" s="11" t="s">
        <v>55</v>
      </c>
      <c r="E7" s="11" t="s">
        <v>61</v>
      </c>
      <c r="F7" s="11" t="s">
        <v>10</v>
      </c>
      <c r="G7" s="11" t="s">
        <v>10</v>
      </c>
      <c r="H7" s="13">
        <v>250</v>
      </c>
      <c r="I7" s="17">
        <v>250</v>
      </c>
      <c r="J7" t="s">
        <v>10</v>
      </c>
      <c r="K7" t="s">
        <v>10</v>
      </c>
      <c r="L7" t="s">
        <v>10</v>
      </c>
      <c r="M7" t="s">
        <v>10</v>
      </c>
      <c r="N7" t="s">
        <v>10</v>
      </c>
      <c r="O7" t="s">
        <v>10</v>
      </c>
      <c r="P7" t="s">
        <v>10</v>
      </c>
      <c r="Q7" t="s">
        <v>10</v>
      </c>
      <c r="R7" s="10">
        <f t="shared" si="0"/>
        <v>500</v>
      </c>
    </row>
    <row r="8" spans="1:18" x14ac:dyDescent="0.35">
      <c r="A8" s="35"/>
      <c r="B8" s="11" t="s">
        <v>30</v>
      </c>
      <c r="C8" s="11" t="s">
        <v>63</v>
      </c>
      <c r="D8" s="11" t="s">
        <v>55</v>
      </c>
      <c r="E8" s="11" t="s">
        <v>67</v>
      </c>
      <c r="F8" s="11" t="s">
        <v>10</v>
      </c>
      <c r="G8" s="11" t="s">
        <v>10</v>
      </c>
      <c r="H8" s="13">
        <v>20000</v>
      </c>
      <c r="I8" s="17">
        <v>3180</v>
      </c>
      <c r="J8" s="15">
        <f>13850-I8</f>
        <v>10670</v>
      </c>
      <c r="K8" t="s">
        <v>10</v>
      </c>
      <c r="L8" t="s">
        <v>10</v>
      </c>
      <c r="M8" t="s">
        <v>10</v>
      </c>
      <c r="N8" t="s">
        <v>10</v>
      </c>
      <c r="O8" t="s">
        <v>10</v>
      </c>
      <c r="P8" t="s">
        <v>10</v>
      </c>
      <c r="Q8" t="s">
        <v>10</v>
      </c>
      <c r="R8" s="10">
        <f t="shared" si="0"/>
        <v>33850</v>
      </c>
    </row>
    <row r="9" spans="1:18" x14ac:dyDescent="0.35">
      <c r="A9" s="35"/>
      <c r="B9" s="11" t="s">
        <v>31</v>
      </c>
      <c r="C9" s="11" t="s">
        <v>63</v>
      </c>
      <c r="D9" s="11" t="s">
        <v>55</v>
      </c>
      <c r="E9" s="11" t="s">
        <v>64</v>
      </c>
      <c r="F9" s="11" t="s">
        <v>10</v>
      </c>
      <c r="G9" s="11" t="s">
        <v>10</v>
      </c>
      <c r="H9" s="13">
        <v>3000</v>
      </c>
      <c r="I9" s="17" t="s">
        <v>10</v>
      </c>
      <c r="J9" t="s">
        <v>10</v>
      </c>
      <c r="K9" t="s">
        <v>10</v>
      </c>
      <c r="L9" t="s">
        <v>10</v>
      </c>
      <c r="M9" t="s">
        <v>10</v>
      </c>
      <c r="N9" t="s">
        <v>10</v>
      </c>
      <c r="O9" t="s">
        <v>10</v>
      </c>
      <c r="P9" t="s">
        <v>10</v>
      </c>
      <c r="Q9" t="s">
        <v>10</v>
      </c>
      <c r="R9" s="10">
        <f t="shared" si="0"/>
        <v>3000</v>
      </c>
    </row>
    <row r="10" spans="1:18" x14ac:dyDescent="0.35">
      <c r="A10" s="35"/>
      <c r="B10" s="11" t="s">
        <v>65</v>
      </c>
      <c r="C10" s="11" t="s">
        <v>63</v>
      </c>
      <c r="D10" s="11" t="s">
        <v>55</v>
      </c>
      <c r="E10" s="11" t="s">
        <v>66</v>
      </c>
      <c r="F10" s="11" t="s">
        <v>10</v>
      </c>
      <c r="G10" s="11" t="s">
        <v>10</v>
      </c>
      <c r="H10" s="13">
        <v>500</v>
      </c>
      <c r="I10" s="17" t="s">
        <v>10</v>
      </c>
      <c r="J10" t="s">
        <v>10</v>
      </c>
      <c r="K10" t="s">
        <v>10</v>
      </c>
      <c r="L10" t="s">
        <v>10</v>
      </c>
      <c r="M10" t="s">
        <v>10</v>
      </c>
      <c r="N10" t="s">
        <v>10</v>
      </c>
      <c r="O10" t="s">
        <v>10</v>
      </c>
      <c r="P10" t="s">
        <v>10</v>
      </c>
      <c r="Q10" t="s">
        <v>10</v>
      </c>
      <c r="R10" s="10">
        <f t="shared" si="0"/>
        <v>500</v>
      </c>
    </row>
    <row r="11" spans="1:18" x14ac:dyDescent="0.35">
      <c r="A11" s="35"/>
      <c r="B11" s="11" t="s">
        <v>32</v>
      </c>
      <c r="C11" s="11" t="s">
        <v>69</v>
      </c>
      <c r="D11" s="11" t="s">
        <v>55</v>
      </c>
      <c r="E11" s="11" t="s">
        <v>68</v>
      </c>
      <c r="F11" s="11" t="s">
        <v>10</v>
      </c>
      <c r="G11" s="11" t="s">
        <v>10</v>
      </c>
      <c r="H11" s="13">
        <f>9434+3000</f>
        <v>12434</v>
      </c>
      <c r="I11" s="17" t="s">
        <v>10</v>
      </c>
      <c r="J11" t="s">
        <v>10</v>
      </c>
      <c r="K11" t="s">
        <v>10</v>
      </c>
      <c r="L11" t="s">
        <v>10</v>
      </c>
      <c r="M11" t="s">
        <v>10</v>
      </c>
      <c r="N11" t="s">
        <v>10</v>
      </c>
      <c r="O11" t="s">
        <v>10</v>
      </c>
      <c r="P11" t="s">
        <v>10</v>
      </c>
      <c r="Q11" t="s">
        <v>10</v>
      </c>
      <c r="R11" s="10">
        <f t="shared" si="0"/>
        <v>12434</v>
      </c>
    </row>
    <row r="12" spans="1:18" x14ac:dyDescent="0.35">
      <c r="A12" s="35"/>
      <c r="B12" s="36" t="s">
        <v>116</v>
      </c>
      <c r="C12" s="11" t="s">
        <v>63</v>
      </c>
      <c r="D12" s="11" t="s">
        <v>55</v>
      </c>
      <c r="E12" s="11" t="s">
        <v>70</v>
      </c>
      <c r="F12" s="11" t="s">
        <v>10</v>
      </c>
      <c r="G12" s="11" t="s">
        <v>10</v>
      </c>
      <c r="H12" s="13">
        <f>1200-350</f>
        <v>850</v>
      </c>
      <c r="I12" s="17">
        <v>350</v>
      </c>
      <c r="J12" t="s">
        <v>10</v>
      </c>
      <c r="K12" t="s">
        <v>10</v>
      </c>
      <c r="L12" t="s">
        <v>10</v>
      </c>
      <c r="M12" t="s">
        <v>10</v>
      </c>
      <c r="N12" t="s">
        <v>10</v>
      </c>
      <c r="O12" t="s">
        <v>10</v>
      </c>
      <c r="P12" t="s">
        <v>10</v>
      </c>
      <c r="Q12" t="s">
        <v>10</v>
      </c>
      <c r="R12" s="10">
        <f t="shared" si="0"/>
        <v>1200</v>
      </c>
    </row>
    <row r="13" spans="1:18" x14ac:dyDescent="0.35">
      <c r="A13" s="35"/>
      <c r="B13" s="11" t="s">
        <v>53</v>
      </c>
      <c r="C13" s="11" t="s">
        <v>72</v>
      </c>
      <c r="D13" s="11" t="s">
        <v>55</v>
      </c>
      <c r="E13" s="11" t="s">
        <v>71</v>
      </c>
      <c r="F13" s="11" t="s">
        <v>10</v>
      </c>
      <c r="G13" s="11" t="s">
        <v>10</v>
      </c>
      <c r="H13" s="13">
        <v>500</v>
      </c>
      <c r="I13" s="17" t="s">
        <v>10</v>
      </c>
      <c r="J13" t="s">
        <v>10</v>
      </c>
      <c r="K13" t="s">
        <v>10</v>
      </c>
      <c r="L13" t="s">
        <v>10</v>
      </c>
      <c r="M13" t="s">
        <v>10</v>
      </c>
      <c r="N13" t="s">
        <v>10</v>
      </c>
      <c r="O13" t="s">
        <v>10</v>
      </c>
      <c r="P13" t="s">
        <v>10</v>
      </c>
      <c r="Q13" t="s">
        <v>10</v>
      </c>
      <c r="R13" s="10">
        <f t="shared" si="0"/>
        <v>500</v>
      </c>
    </row>
    <row r="14" spans="1:18" x14ac:dyDescent="0.35">
      <c r="A14" s="35"/>
      <c r="B14" s="11" t="s">
        <v>33</v>
      </c>
      <c r="C14" s="11" t="s">
        <v>74</v>
      </c>
      <c r="D14" s="11" t="s">
        <v>55</v>
      </c>
      <c r="E14" s="11" t="s">
        <v>73</v>
      </c>
      <c r="F14" s="11" t="s">
        <v>10</v>
      </c>
      <c r="G14" s="11" t="s">
        <v>10</v>
      </c>
      <c r="H14" s="13">
        <v>3000</v>
      </c>
      <c r="I14" s="17" t="s">
        <v>10</v>
      </c>
      <c r="J14" t="s">
        <v>10</v>
      </c>
      <c r="K14" t="s">
        <v>10</v>
      </c>
      <c r="L14" t="s">
        <v>10</v>
      </c>
      <c r="M14" t="s">
        <v>10</v>
      </c>
      <c r="N14" t="s">
        <v>10</v>
      </c>
      <c r="O14" t="s">
        <v>10</v>
      </c>
      <c r="P14" t="s">
        <v>10</v>
      </c>
      <c r="Q14" t="s">
        <v>10</v>
      </c>
      <c r="R14" s="10">
        <f t="shared" si="0"/>
        <v>3000</v>
      </c>
    </row>
    <row r="15" spans="1:18" x14ac:dyDescent="0.35">
      <c r="A15" s="35"/>
      <c r="B15" s="11" t="s">
        <v>34</v>
      </c>
      <c r="C15" s="11" t="s">
        <v>69</v>
      </c>
      <c r="D15" s="11" t="s">
        <v>55</v>
      </c>
      <c r="E15" s="11" t="s">
        <v>75</v>
      </c>
      <c r="F15" s="11" t="s">
        <v>10</v>
      </c>
      <c r="G15" s="11" t="s">
        <v>10</v>
      </c>
      <c r="H15" s="13">
        <v>2500</v>
      </c>
      <c r="I15" s="17" t="s">
        <v>10</v>
      </c>
      <c r="J15" t="s">
        <v>10</v>
      </c>
      <c r="K15" t="s">
        <v>10</v>
      </c>
      <c r="L15" t="s">
        <v>10</v>
      </c>
      <c r="M15" t="s">
        <v>10</v>
      </c>
      <c r="N15" t="s">
        <v>10</v>
      </c>
      <c r="O15" t="s">
        <v>10</v>
      </c>
      <c r="P15" t="s">
        <v>10</v>
      </c>
      <c r="Q15" t="s">
        <v>10</v>
      </c>
      <c r="R15" s="10">
        <f t="shared" si="0"/>
        <v>2500</v>
      </c>
    </row>
    <row r="16" spans="1:18" x14ac:dyDescent="0.35">
      <c r="A16" s="35"/>
      <c r="B16" s="11" t="s">
        <v>35</v>
      </c>
      <c r="C16" s="11" t="s">
        <v>113</v>
      </c>
      <c r="D16" s="11" t="s">
        <v>55</v>
      </c>
      <c r="E16" s="11" t="s">
        <v>114</v>
      </c>
      <c r="F16" s="11" t="s">
        <v>10</v>
      </c>
      <c r="G16" s="11" t="s">
        <v>10</v>
      </c>
      <c r="H16" s="13">
        <v>1000</v>
      </c>
      <c r="I16" s="17" t="s">
        <v>10</v>
      </c>
      <c r="J16" t="s">
        <v>10</v>
      </c>
      <c r="K16" t="s">
        <v>10</v>
      </c>
      <c r="L16" t="s">
        <v>10</v>
      </c>
      <c r="M16" t="s">
        <v>10</v>
      </c>
      <c r="N16" t="s">
        <v>10</v>
      </c>
      <c r="O16" t="s">
        <v>10</v>
      </c>
      <c r="P16" t="s">
        <v>10</v>
      </c>
      <c r="Q16" t="s">
        <v>10</v>
      </c>
      <c r="R16" s="10">
        <f t="shared" si="0"/>
        <v>1000</v>
      </c>
    </row>
    <row r="17" spans="1:18" x14ac:dyDescent="0.35">
      <c r="A17" s="35"/>
      <c r="B17" s="11" t="s">
        <v>36</v>
      </c>
      <c r="C17" s="11" t="s">
        <v>77</v>
      </c>
      <c r="D17" s="11" t="s">
        <v>55</v>
      </c>
      <c r="E17" s="11" t="s">
        <v>76</v>
      </c>
      <c r="F17" s="11" t="s">
        <v>10</v>
      </c>
      <c r="G17" s="11" t="s">
        <v>10</v>
      </c>
      <c r="H17" s="13">
        <v>5000</v>
      </c>
      <c r="I17" s="17" t="s">
        <v>10</v>
      </c>
      <c r="J17" t="s">
        <v>10</v>
      </c>
      <c r="K17" t="s">
        <v>10</v>
      </c>
      <c r="L17" t="s">
        <v>10</v>
      </c>
      <c r="M17" t="s">
        <v>10</v>
      </c>
      <c r="N17" t="s">
        <v>10</v>
      </c>
      <c r="O17" t="s">
        <v>10</v>
      </c>
      <c r="P17" t="s">
        <v>10</v>
      </c>
      <c r="Q17" t="s">
        <v>10</v>
      </c>
      <c r="R17" s="10">
        <f t="shared" si="0"/>
        <v>5000</v>
      </c>
    </row>
    <row r="18" spans="1:18" x14ac:dyDescent="0.35">
      <c r="A18" s="35"/>
      <c r="B18" s="11" t="s">
        <v>37</v>
      </c>
      <c r="C18" s="11" t="s">
        <v>79</v>
      </c>
      <c r="D18" s="11" t="s">
        <v>55</v>
      </c>
      <c r="E18" s="11" t="s">
        <v>78</v>
      </c>
      <c r="F18" s="11" t="s">
        <v>10</v>
      </c>
      <c r="G18" s="11" t="s">
        <v>10</v>
      </c>
      <c r="H18" s="13">
        <f>6000-500</f>
        <v>5500</v>
      </c>
      <c r="I18" s="17" t="s">
        <v>10</v>
      </c>
      <c r="J18" s="15">
        <v>500</v>
      </c>
      <c r="K18" t="s">
        <v>10</v>
      </c>
      <c r="L18" t="s">
        <v>10</v>
      </c>
      <c r="M18" t="s">
        <v>10</v>
      </c>
      <c r="N18" t="s">
        <v>10</v>
      </c>
      <c r="O18" t="s">
        <v>10</v>
      </c>
      <c r="P18" t="s">
        <v>10</v>
      </c>
      <c r="Q18" t="s">
        <v>10</v>
      </c>
      <c r="R18" s="10">
        <f t="shared" si="0"/>
        <v>6000</v>
      </c>
    </row>
    <row r="19" spans="1:18" x14ac:dyDescent="0.35">
      <c r="A19" s="35"/>
      <c r="B19" s="11" t="s">
        <v>80</v>
      </c>
      <c r="C19" s="11" t="s">
        <v>82</v>
      </c>
      <c r="D19" s="11" t="s">
        <v>55</v>
      </c>
      <c r="E19" s="11" t="s">
        <v>81</v>
      </c>
      <c r="F19" s="11" t="s">
        <v>10</v>
      </c>
      <c r="G19" s="11" t="s">
        <v>10</v>
      </c>
      <c r="H19" s="13">
        <v>2500</v>
      </c>
      <c r="I19" s="17" t="s">
        <v>10</v>
      </c>
      <c r="J19" t="s">
        <v>10</v>
      </c>
      <c r="K19" t="s">
        <v>10</v>
      </c>
      <c r="L19" t="s">
        <v>10</v>
      </c>
      <c r="M19" t="s">
        <v>10</v>
      </c>
      <c r="N19" t="s">
        <v>10</v>
      </c>
      <c r="O19" t="s">
        <v>10</v>
      </c>
      <c r="P19" t="s">
        <v>10</v>
      </c>
      <c r="Q19" t="s">
        <v>10</v>
      </c>
      <c r="R19" s="10">
        <f t="shared" si="0"/>
        <v>2500</v>
      </c>
    </row>
    <row r="20" spans="1:18" x14ac:dyDescent="0.35">
      <c r="A20" s="35"/>
      <c r="B20" s="11" t="s">
        <v>38</v>
      </c>
      <c r="C20" s="11" t="s">
        <v>84</v>
      </c>
      <c r="D20" s="11" t="s">
        <v>55</v>
      </c>
      <c r="E20" s="11" t="s">
        <v>83</v>
      </c>
      <c r="F20" s="11" t="s">
        <v>10</v>
      </c>
      <c r="G20" s="11" t="s">
        <v>10</v>
      </c>
      <c r="H20" s="13" t="s">
        <v>10</v>
      </c>
      <c r="I20" s="17" t="s">
        <v>10</v>
      </c>
      <c r="J20" s="11" t="s">
        <v>10</v>
      </c>
      <c r="K20" t="s">
        <v>10</v>
      </c>
      <c r="L20" t="s">
        <v>10</v>
      </c>
      <c r="M20" t="s">
        <v>10</v>
      </c>
      <c r="N20" s="13">
        <f>1578.5</f>
        <v>1578.5</v>
      </c>
      <c r="O20" t="s">
        <v>10</v>
      </c>
      <c r="P20" t="s">
        <v>10</v>
      </c>
      <c r="Q20" t="s">
        <v>10</v>
      </c>
      <c r="R20" s="10">
        <f t="shared" si="0"/>
        <v>1578.5</v>
      </c>
    </row>
    <row r="21" spans="1:18" x14ac:dyDescent="0.35">
      <c r="A21" s="35"/>
      <c r="B21" s="11" t="s">
        <v>39</v>
      </c>
      <c r="C21" s="11" t="s">
        <v>63</v>
      </c>
      <c r="D21" s="11" t="s">
        <v>55</v>
      </c>
      <c r="E21" s="11" t="s">
        <v>85</v>
      </c>
      <c r="F21" s="11" t="s">
        <v>10</v>
      </c>
      <c r="G21" s="11" t="s">
        <v>10</v>
      </c>
      <c r="H21" s="13">
        <v>2100</v>
      </c>
      <c r="I21" s="17" t="s">
        <v>10</v>
      </c>
      <c r="J21" t="s">
        <v>10</v>
      </c>
      <c r="K21" t="s">
        <v>10</v>
      </c>
      <c r="L21" t="s">
        <v>10</v>
      </c>
      <c r="M21" t="s">
        <v>10</v>
      </c>
      <c r="N21" t="s">
        <v>10</v>
      </c>
      <c r="O21" t="s">
        <v>10</v>
      </c>
      <c r="P21" t="s">
        <v>10</v>
      </c>
      <c r="Q21" t="s">
        <v>10</v>
      </c>
      <c r="R21" s="10">
        <f t="shared" si="0"/>
        <v>2100</v>
      </c>
    </row>
    <row r="22" spans="1:18" x14ac:dyDescent="0.35">
      <c r="A22" s="35"/>
      <c r="B22" s="11" t="s">
        <v>40</v>
      </c>
      <c r="C22" s="11" t="s">
        <v>87</v>
      </c>
      <c r="D22" s="11" t="s">
        <v>55</v>
      </c>
      <c r="E22" s="11" t="s">
        <v>86</v>
      </c>
      <c r="F22" s="11" t="s">
        <v>10</v>
      </c>
      <c r="G22" s="11" t="s">
        <v>10</v>
      </c>
      <c r="H22" s="13">
        <f>6825-J22</f>
        <v>3000</v>
      </c>
      <c r="I22" s="17" t="s">
        <v>10</v>
      </c>
      <c r="J22" s="15">
        <v>3825</v>
      </c>
      <c r="K22" t="s">
        <v>10</v>
      </c>
      <c r="L22" t="s">
        <v>10</v>
      </c>
      <c r="M22" t="s">
        <v>10</v>
      </c>
      <c r="N22" t="s">
        <v>10</v>
      </c>
      <c r="O22" t="s">
        <v>10</v>
      </c>
      <c r="P22" t="s">
        <v>10</v>
      </c>
      <c r="Q22" t="s">
        <v>10</v>
      </c>
      <c r="R22" s="10">
        <f t="shared" si="0"/>
        <v>6825</v>
      </c>
    </row>
    <row r="23" spans="1:18" x14ac:dyDescent="0.35">
      <c r="A23" s="35"/>
      <c r="B23" s="11" t="s">
        <v>41</v>
      </c>
      <c r="C23" s="11" t="s">
        <v>89</v>
      </c>
      <c r="D23" s="11" t="s">
        <v>55</v>
      </c>
      <c r="E23" s="11" t="s">
        <v>88</v>
      </c>
      <c r="F23" s="11" t="s">
        <v>10</v>
      </c>
      <c r="G23" s="11" t="s">
        <v>10</v>
      </c>
      <c r="H23" s="13">
        <v>1000</v>
      </c>
      <c r="I23" s="17" t="s">
        <v>10</v>
      </c>
      <c r="J23" t="s">
        <v>10</v>
      </c>
      <c r="K23" t="s">
        <v>10</v>
      </c>
      <c r="L23" t="s">
        <v>10</v>
      </c>
      <c r="M23" t="s">
        <v>10</v>
      </c>
      <c r="N23" t="s">
        <v>10</v>
      </c>
      <c r="O23" t="s">
        <v>10</v>
      </c>
      <c r="P23" t="s">
        <v>10</v>
      </c>
      <c r="Q23" t="s">
        <v>10</v>
      </c>
      <c r="R23" s="10">
        <f t="shared" si="0"/>
        <v>1000</v>
      </c>
    </row>
    <row r="24" spans="1:18" x14ac:dyDescent="0.35">
      <c r="A24" s="35"/>
      <c r="B24" s="11" t="s">
        <v>42</v>
      </c>
      <c r="C24" s="11" t="s">
        <v>91</v>
      </c>
      <c r="D24" s="11" t="s">
        <v>55</v>
      </c>
      <c r="E24" s="11" t="s">
        <v>90</v>
      </c>
      <c r="F24" s="11" t="s">
        <v>10</v>
      </c>
      <c r="G24" s="11" t="s">
        <v>10</v>
      </c>
      <c r="H24" s="13">
        <v>1000</v>
      </c>
      <c r="I24" s="17" t="s">
        <v>10</v>
      </c>
      <c r="J24" t="s">
        <v>10</v>
      </c>
      <c r="K24" t="s">
        <v>10</v>
      </c>
      <c r="L24" t="s">
        <v>10</v>
      </c>
      <c r="M24" t="s">
        <v>10</v>
      </c>
      <c r="N24" t="s">
        <v>10</v>
      </c>
      <c r="O24" t="s">
        <v>10</v>
      </c>
      <c r="P24" t="s">
        <v>10</v>
      </c>
      <c r="Q24" t="s">
        <v>10</v>
      </c>
      <c r="R24" s="10">
        <f t="shared" si="0"/>
        <v>1000</v>
      </c>
    </row>
    <row r="25" spans="1:18" x14ac:dyDescent="0.35">
      <c r="A25" s="35"/>
      <c r="B25" s="11" t="s">
        <v>43</v>
      </c>
      <c r="C25" s="11" t="s">
        <v>69</v>
      </c>
      <c r="D25" s="11" t="s">
        <v>55</v>
      </c>
      <c r="E25" s="11" t="s">
        <v>92</v>
      </c>
      <c r="F25" s="11" t="s">
        <v>10</v>
      </c>
      <c r="G25" s="11" t="s">
        <v>10</v>
      </c>
      <c r="H25" s="13">
        <v>2000</v>
      </c>
      <c r="I25" s="17" t="s">
        <v>10</v>
      </c>
      <c r="J25" t="s">
        <v>10</v>
      </c>
      <c r="K25" t="s">
        <v>10</v>
      </c>
      <c r="L25" t="s">
        <v>10</v>
      </c>
      <c r="M25" t="s">
        <v>10</v>
      </c>
      <c r="N25" t="s">
        <v>10</v>
      </c>
      <c r="O25" t="s">
        <v>10</v>
      </c>
      <c r="P25" t="s">
        <v>10</v>
      </c>
      <c r="Q25" t="s">
        <v>10</v>
      </c>
      <c r="R25" s="10">
        <f t="shared" si="0"/>
        <v>2000</v>
      </c>
    </row>
    <row r="26" spans="1:18" x14ac:dyDescent="0.35">
      <c r="A26" s="35"/>
      <c r="B26" s="11" t="s">
        <v>44</v>
      </c>
      <c r="C26" s="11" t="s">
        <v>94</v>
      </c>
      <c r="D26" s="11" t="s">
        <v>55</v>
      </c>
      <c r="E26" s="11" t="s">
        <v>93</v>
      </c>
      <c r="F26" s="11" t="s">
        <v>10</v>
      </c>
      <c r="G26" s="11" t="s">
        <v>10</v>
      </c>
      <c r="H26" s="13">
        <v>3500</v>
      </c>
      <c r="I26" s="17" t="s">
        <v>10</v>
      </c>
      <c r="J26" t="s">
        <v>10</v>
      </c>
      <c r="K26" t="s">
        <v>10</v>
      </c>
      <c r="L26" t="s">
        <v>10</v>
      </c>
      <c r="M26" t="s">
        <v>10</v>
      </c>
      <c r="N26" t="s">
        <v>10</v>
      </c>
      <c r="O26" t="s">
        <v>10</v>
      </c>
      <c r="P26" t="s">
        <v>10</v>
      </c>
      <c r="Q26" t="s">
        <v>10</v>
      </c>
      <c r="R26" s="10">
        <f t="shared" si="0"/>
        <v>3500</v>
      </c>
    </row>
    <row r="27" spans="1:18" x14ac:dyDescent="0.35">
      <c r="A27" s="35"/>
      <c r="B27" s="11" t="s">
        <v>45</v>
      </c>
      <c r="C27" s="11" t="s">
        <v>69</v>
      </c>
      <c r="D27" s="11" t="s">
        <v>55</v>
      </c>
      <c r="E27" s="11" t="s">
        <v>95</v>
      </c>
      <c r="F27" s="11" t="s">
        <v>10</v>
      </c>
      <c r="G27" s="11" t="s">
        <v>10</v>
      </c>
      <c r="H27" s="13">
        <v>1500</v>
      </c>
      <c r="I27" s="17" t="s">
        <v>10</v>
      </c>
      <c r="J27" t="s">
        <v>10</v>
      </c>
      <c r="K27" t="s">
        <v>10</v>
      </c>
      <c r="L27" t="s">
        <v>10</v>
      </c>
      <c r="M27" t="s">
        <v>10</v>
      </c>
      <c r="N27" t="s">
        <v>10</v>
      </c>
      <c r="O27" t="s">
        <v>10</v>
      </c>
      <c r="P27" t="s">
        <v>10</v>
      </c>
      <c r="Q27" t="s">
        <v>10</v>
      </c>
      <c r="R27" s="10">
        <f t="shared" si="0"/>
        <v>1500</v>
      </c>
    </row>
    <row r="28" spans="1:18" x14ac:dyDescent="0.35">
      <c r="A28" s="35"/>
      <c r="B28" s="11" t="s">
        <v>46</v>
      </c>
      <c r="C28" s="11" t="s">
        <v>97</v>
      </c>
      <c r="D28" s="11" t="s">
        <v>55</v>
      </c>
      <c r="E28" s="11" t="s">
        <v>96</v>
      </c>
      <c r="F28" s="11" t="s">
        <v>10</v>
      </c>
      <c r="G28" s="11" t="s">
        <v>10</v>
      </c>
      <c r="H28" s="13">
        <v>600</v>
      </c>
      <c r="I28" s="17" t="s">
        <v>10</v>
      </c>
      <c r="J28" t="s">
        <v>10</v>
      </c>
      <c r="K28" t="s">
        <v>10</v>
      </c>
      <c r="L28" t="s">
        <v>10</v>
      </c>
      <c r="M28" t="s">
        <v>10</v>
      </c>
      <c r="N28" t="s">
        <v>10</v>
      </c>
      <c r="O28" t="s">
        <v>10</v>
      </c>
      <c r="P28" t="s">
        <v>10</v>
      </c>
      <c r="Q28" t="s">
        <v>10</v>
      </c>
      <c r="R28" s="10">
        <f t="shared" si="0"/>
        <v>600</v>
      </c>
    </row>
    <row r="29" spans="1:18" x14ac:dyDescent="0.35">
      <c r="A29" s="35"/>
      <c r="B29" s="11" t="s">
        <v>47</v>
      </c>
      <c r="C29" s="11" t="s">
        <v>99</v>
      </c>
      <c r="D29" s="11" t="s">
        <v>55</v>
      </c>
      <c r="E29" s="11" t="s">
        <v>98</v>
      </c>
      <c r="F29" s="11" t="s">
        <v>10</v>
      </c>
      <c r="G29" s="11" t="s">
        <v>10</v>
      </c>
      <c r="H29" s="13">
        <v>5000</v>
      </c>
      <c r="I29" s="17" t="s">
        <v>10</v>
      </c>
      <c r="J29" t="s">
        <v>10</v>
      </c>
      <c r="K29" t="s">
        <v>10</v>
      </c>
      <c r="L29" t="s">
        <v>10</v>
      </c>
      <c r="M29" t="s">
        <v>10</v>
      </c>
      <c r="N29" t="s">
        <v>10</v>
      </c>
      <c r="O29" t="s">
        <v>10</v>
      </c>
      <c r="P29" t="s">
        <v>10</v>
      </c>
      <c r="Q29" t="s">
        <v>10</v>
      </c>
      <c r="R29" s="10">
        <f t="shared" si="0"/>
        <v>5000</v>
      </c>
    </row>
    <row r="30" spans="1:18" x14ac:dyDescent="0.35">
      <c r="A30" s="35"/>
      <c r="B30" s="37" t="s">
        <v>48</v>
      </c>
      <c r="C30" s="11" t="s">
        <v>63</v>
      </c>
      <c r="D30" s="11" t="s">
        <v>55</v>
      </c>
      <c r="E30" s="11" t="s">
        <v>100</v>
      </c>
      <c r="F30" s="11" t="s">
        <v>10</v>
      </c>
      <c r="G30" s="11" t="s">
        <v>10</v>
      </c>
      <c r="H30" s="13">
        <v>500</v>
      </c>
      <c r="I30" s="17" t="s">
        <v>10</v>
      </c>
      <c r="J30" t="s">
        <v>10</v>
      </c>
      <c r="K30" t="s">
        <v>10</v>
      </c>
      <c r="L30" t="s">
        <v>10</v>
      </c>
      <c r="M30" t="s">
        <v>10</v>
      </c>
      <c r="N30" t="s">
        <v>10</v>
      </c>
      <c r="O30" t="s">
        <v>10</v>
      </c>
      <c r="P30" t="s">
        <v>10</v>
      </c>
      <c r="Q30" t="s">
        <v>10</v>
      </c>
      <c r="R30" s="10">
        <f t="shared" si="0"/>
        <v>500</v>
      </c>
    </row>
    <row r="31" spans="1:18" x14ac:dyDescent="0.35">
      <c r="A31" s="35"/>
      <c r="B31" s="11" t="s">
        <v>49</v>
      </c>
      <c r="C31" s="11" t="s">
        <v>101</v>
      </c>
      <c r="D31" s="11" t="s">
        <v>55</v>
      </c>
      <c r="E31" s="11" t="s">
        <v>102</v>
      </c>
      <c r="F31" s="11" t="s">
        <v>10</v>
      </c>
      <c r="G31" s="11" t="s">
        <v>10</v>
      </c>
      <c r="H31" s="13">
        <v>800</v>
      </c>
      <c r="I31" s="17" t="s">
        <v>10</v>
      </c>
      <c r="J31" t="s">
        <v>10</v>
      </c>
      <c r="K31" t="s">
        <v>10</v>
      </c>
      <c r="L31" t="s">
        <v>10</v>
      </c>
      <c r="M31" t="s">
        <v>10</v>
      </c>
      <c r="N31" t="s">
        <v>10</v>
      </c>
      <c r="O31" t="s">
        <v>10</v>
      </c>
      <c r="P31" t="s">
        <v>10</v>
      </c>
      <c r="Q31" t="s">
        <v>10</v>
      </c>
      <c r="R31" s="10">
        <f t="shared" si="0"/>
        <v>800</v>
      </c>
    </row>
    <row r="32" spans="1:18" ht="29" x14ac:dyDescent="0.35">
      <c r="A32" s="35"/>
      <c r="B32" s="11" t="s">
        <v>103</v>
      </c>
      <c r="C32" s="11" t="s">
        <v>105</v>
      </c>
      <c r="D32" s="11" t="s">
        <v>55</v>
      </c>
      <c r="E32" s="14" t="s">
        <v>104</v>
      </c>
      <c r="F32" s="11" t="s">
        <v>10</v>
      </c>
      <c r="G32" s="11" t="s">
        <v>10</v>
      </c>
      <c r="H32" s="13">
        <f>47183-I32-J32+500+470+800</f>
        <v>27525</v>
      </c>
      <c r="I32" s="17">
        <v>13640</v>
      </c>
      <c r="J32" s="15">
        <f>21428-I32</f>
        <v>7788</v>
      </c>
      <c r="K32" t="s">
        <v>10</v>
      </c>
      <c r="L32" t="s">
        <v>10</v>
      </c>
      <c r="M32" t="s">
        <v>10</v>
      </c>
      <c r="N32" t="s">
        <v>10</v>
      </c>
      <c r="O32" t="s">
        <v>10</v>
      </c>
      <c r="P32" t="s">
        <v>10</v>
      </c>
      <c r="Q32" t="s">
        <v>10</v>
      </c>
      <c r="R32" s="10">
        <f t="shared" si="0"/>
        <v>48953</v>
      </c>
    </row>
    <row r="33" spans="1:18" x14ac:dyDescent="0.35">
      <c r="A33" s="35"/>
      <c r="B33" s="11" t="s">
        <v>106</v>
      </c>
      <c r="C33" s="11" t="s">
        <v>58</v>
      </c>
      <c r="D33" s="11" t="s">
        <v>55</v>
      </c>
      <c r="E33" s="11" t="s">
        <v>107</v>
      </c>
      <c r="F33" s="11" t="s">
        <v>10</v>
      </c>
      <c r="G33" s="11" t="s">
        <v>10</v>
      </c>
      <c r="H33" s="13">
        <f>7000-I33</f>
        <v>6850</v>
      </c>
      <c r="I33" s="17">
        <f>30*5</f>
        <v>150</v>
      </c>
      <c r="J33" t="s">
        <v>10</v>
      </c>
      <c r="K33" t="s">
        <v>10</v>
      </c>
      <c r="L33" t="s">
        <v>10</v>
      </c>
      <c r="M33" t="s">
        <v>10</v>
      </c>
      <c r="N33" t="s">
        <v>10</v>
      </c>
      <c r="O33" t="s">
        <v>10</v>
      </c>
      <c r="P33" t="s">
        <v>10</v>
      </c>
      <c r="Q33" t="s">
        <v>10</v>
      </c>
      <c r="R33" s="10">
        <f t="shared" si="0"/>
        <v>7000</v>
      </c>
    </row>
    <row r="34" spans="1:18" x14ac:dyDescent="0.35">
      <c r="A34" s="35"/>
      <c r="B34" s="11" t="s">
        <v>50</v>
      </c>
      <c r="C34" s="11" t="s">
        <v>105</v>
      </c>
      <c r="D34" s="11" t="s">
        <v>55</v>
      </c>
      <c r="E34" s="11" t="s">
        <v>108</v>
      </c>
      <c r="F34" s="11" t="s">
        <v>10</v>
      </c>
      <c r="G34" s="11" t="s">
        <v>10</v>
      </c>
      <c r="H34" s="13">
        <v>19600</v>
      </c>
      <c r="I34" s="17" t="s">
        <v>10</v>
      </c>
      <c r="J34" t="s">
        <v>10</v>
      </c>
      <c r="K34" t="s">
        <v>10</v>
      </c>
      <c r="L34" t="s">
        <v>10</v>
      </c>
      <c r="M34" t="s">
        <v>10</v>
      </c>
      <c r="N34" t="s">
        <v>10</v>
      </c>
      <c r="O34" t="s">
        <v>10</v>
      </c>
      <c r="P34" t="s">
        <v>10</v>
      </c>
      <c r="Q34" t="s">
        <v>10</v>
      </c>
      <c r="R34" s="10">
        <f t="shared" si="0"/>
        <v>19600</v>
      </c>
    </row>
    <row r="35" spans="1:18" x14ac:dyDescent="0.35">
      <c r="A35" s="35"/>
      <c r="B35" s="11" t="s">
        <v>51</v>
      </c>
      <c r="C35" s="11" t="s">
        <v>105</v>
      </c>
      <c r="D35" s="11" t="s">
        <v>55</v>
      </c>
      <c r="E35" s="11" t="s">
        <v>109</v>
      </c>
      <c r="F35" s="11" t="s">
        <v>10</v>
      </c>
      <c r="G35" s="11" t="s">
        <v>10</v>
      </c>
      <c r="H35" s="13">
        <v>2500</v>
      </c>
      <c r="I35" s="17" t="s">
        <v>10</v>
      </c>
      <c r="J35" t="s">
        <v>10</v>
      </c>
      <c r="K35" t="s">
        <v>10</v>
      </c>
      <c r="L35" t="s">
        <v>10</v>
      </c>
      <c r="M35" t="s">
        <v>10</v>
      </c>
      <c r="N35" t="s">
        <v>10</v>
      </c>
      <c r="O35" t="s">
        <v>10</v>
      </c>
      <c r="P35" t="s">
        <v>10</v>
      </c>
      <c r="Q35" t="s">
        <v>10</v>
      </c>
      <c r="R35" s="10">
        <f t="shared" si="0"/>
        <v>2500</v>
      </c>
    </row>
    <row r="36" spans="1:18" x14ac:dyDescent="0.35">
      <c r="A36" s="35"/>
      <c r="B36" s="11" t="s">
        <v>52</v>
      </c>
      <c r="C36" s="11" t="s">
        <v>105</v>
      </c>
      <c r="D36" s="11" t="s">
        <v>55</v>
      </c>
      <c r="E36" s="11" t="s">
        <v>110</v>
      </c>
      <c r="F36" s="11" t="s">
        <v>10</v>
      </c>
      <c r="G36" s="11"/>
      <c r="H36" s="13">
        <v>1500</v>
      </c>
      <c r="I36" s="17" t="s">
        <v>10</v>
      </c>
      <c r="J36" t="s">
        <v>10</v>
      </c>
      <c r="K36" t="s">
        <v>10</v>
      </c>
      <c r="L36" t="s">
        <v>10</v>
      </c>
      <c r="M36" t="s">
        <v>10</v>
      </c>
      <c r="N36" t="s">
        <v>10</v>
      </c>
      <c r="O36" t="s">
        <v>10</v>
      </c>
      <c r="P36" t="s">
        <v>10</v>
      </c>
      <c r="Q36" t="s">
        <v>10</v>
      </c>
      <c r="R36" s="10">
        <f t="shared" si="0"/>
        <v>1500</v>
      </c>
    </row>
    <row r="37" spans="1:18" ht="31.5" customHeight="1" x14ac:dyDescent="0.35">
      <c r="A37" s="35"/>
      <c r="B37" s="21" t="s">
        <v>3</v>
      </c>
      <c r="C37" s="21"/>
      <c r="D37" s="21"/>
      <c r="E37" s="21"/>
      <c r="F37" s="3" t="s">
        <v>11</v>
      </c>
      <c r="G37" s="2"/>
      <c r="H37" s="3" t="s">
        <v>10</v>
      </c>
      <c r="I37" s="19" t="s">
        <v>10</v>
      </c>
      <c r="J37" s="3" t="s">
        <v>10</v>
      </c>
      <c r="K37" s="6" t="s">
        <v>10</v>
      </c>
      <c r="L37" s="6" t="s">
        <v>10</v>
      </c>
      <c r="M37" s="6" t="s">
        <v>10</v>
      </c>
      <c r="N37" s="3" t="s">
        <v>10</v>
      </c>
      <c r="O37" s="3" t="s">
        <v>10</v>
      </c>
      <c r="P37" s="3" t="s">
        <v>10</v>
      </c>
      <c r="Q37" s="3"/>
      <c r="R37" s="4"/>
    </row>
    <row r="38" spans="1:18" ht="26.5" customHeight="1" x14ac:dyDescent="0.35">
      <c r="A38" s="35"/>
      <c r="B38" s="21" t="s">
        <v>2</v>
      </c>
      <c r="C38" s="21"/>
      <c r="D38" s="21"/>
      <c r="E38" s="21"/>
      <c r="F38" s="3" t="s">
        <v>11</v>
      </c>
      <c r="G38" s="2"/>
      <c r="H38" s="3" t="s">
        <v>10</v>
      </c>
      <c r="I38" s="19" t="s">
        <v>10</v>
      </c>
      <c r="J38" s="3" t="s">
        <v>10</v>
      </c>
      <c r="K38" s="6" t="s">
        <v>10</v>
      </c>
      <c r="L38" s="6" t="s">
        <v>10</v>
      </c>
      <c r="M38" s="6" t="s">
        <v>10</v>
      </c>
      <c r="N38" s="3" t="s">
        <v>10</v>
      </c>
      <c r="O38" s="3" t="s">
        <v>10</v>
      </c>
      <c r="P38" s="3" t="s">
        <v>10</v>
      </c>
      <c r="Q38" s="3"/>
      <c r="R38" s="4"/>
    </row>
    <row r="39" spans="1:18" ht="28" customHeight="1" x14ac:dyDescent="0.35">
      <c r="A39" s="35"/>
      <c r="B39" s="21" t="s">
        <v>4</v>
      </c>
      <c r="C39" s="21"/>
      <c r="D39" s="21"/>
      <c r="E39" s="21"/>
      <c r="F39" s="3" t="s">
        <v>11</v>
      </c>
      <c r="G39" s="2"/>
      <c r="H39" s="3" t="s">
        <v>10</v>
      </c>
      <c r="I39" s="19" t="s">
        <v>10</v>
      </c>
      <c r="J39" s="3" t="s">
        <v>10</v>
      </c>
      <c r="K39" s="6" t="s">
        <v>10</v>
      </c>
      <c r="L39" s="6" t="s">
        <v>10</v>
      </c>
      <c r="M39" s="6" t="s">
        <v>10</v>
      </c>
      <c r="N39" s="3" t="s">
        <v>10</v>
      </c>
      <c r="O39" s="3" t="s">
        <v>10</v>
      </c>
      <c r="P39" s="3" t="s">
        <v>10</v>
      </c>
      <c r="Q39" s="3"/>
      <c r="R39" s="4"/>
    </row>
    <row r="40" spans="1:18" ht="15.5" x14ac:dyDescent="0.35">
      <c r="A40" s="35"/>
      <c r="B40" s="27" t="s">
        <v>13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</row>
    <row r="42" spans="1:18" ht="14.5" customHeight="1" x14ac:dyDescent="0.35">
      <c r="A42" s="22" t="s">
        <v>6</v>
      </c>
      <c r="B42" s="12" t="s">
        <v>112</v>
      </c>
      <c r="D42" t="s">
        <v>55</v>
      </c>
      <c r="F42" s="16" t="s">
        <v>10</v>
      </c>
      <c r="G42" s="16" t="s">
        <v>10</v>
      </c>
      <c r="H42" s="16" t="s">
        <v>10</v>
      </c>
      <c r="I42" s="20" t="s">
        <v>10</v>
      </c>
      <c r="J42" s="16" t="s">
        <v>10</v>
      </c>
      <c r="K42" s="16" t="s">
        <v>10</v>
      </c>
      <c r="L42" s="16" t="s">
        <v>10</v>
      </c>
      <c r="M42" s="15">
        <v>68.2</v>
      </c>
      <c r="N42" s="16" t="s">
        <v>10</v>
      </c>
      <c r="O42" s="16" t="s">
        <v>10</v>
      </c>
      <c r="P42" s="16" t="s">
        <v>10</v>
      </c>
      <c r="Q42" s="16" t="s">
        <v>10</v>
      </c>
      <c r="R42" s="10">
        <f>SUM(F42:Q42)</f>
        <v>68.2</v>
      </c>
    </row>
    <row r="43" spans="1:18" ht="29.5" customHeight="1" x14ac:dyDescent="0.35">
      <c r="A43" s="23"/>
      <c r="B43" s="30" t="s">
        <v>7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</row>
    <row r="44" spans="1:18" ht="34.5" customHeight="1" x14ac:dyDescent="0.35">
      <c r="A44" s="23"/>
      <c r="B44" s="21" t="s">
        <v>3</v>
      </c>
      <c r="C44" s="21"/>
      <c r="D44" s="21"/>
      <c r="E44" s="21"/>
      <c r="F44" s="3" t="s">
        <v>10</v>
      </c>
      <c r="G44" s="3" t="s">
        <v>10</v>
      </c>
      <c r="H44" s="5" t="s">
        <v>14</v>
      </c>
      <c r="I44" s="5" t="s">
        <v>14</v>
      </c>
      <c r="J44" s="5" t="s">
        <v>14</v>
      </c>
      <c r="K44" s="3"/>
      <c r="L44" s="3"/>
      <c r="M44" s="3"/>
      <c r="N44" s="4"/>
      <c r="O44" s="4"/>
      <c r="P44" s="4"/>
      <c r="Q44" s="2" t="s">
        <v>10</v>
      </c>
      <c r="R44" s="4"/>
    </row>
    <row r="45" spans="1:18" ht="35.5" customHeight="1" x14ac:dyDescent="0.35">
      <c r="A45" s="23"/>
      <c r="B45" s="21" t="s">
        <v>2</v>
      </c>
      <c r="C45" s="21"/>
      <c r="D45" s="21"/>
      <c r="E45" s="21"/>
      <c r="F45" s="3" t="s">
        <v>10</v>
      </c>
      <c r="G45" s="3" t="s">
        <v>10</v>
      </c>
      <c r="H45" s="5" t="s">
        <v>14</v>
      </c>
      <c r="I45" s="5" t="s">
        <v>14</v>
      </c>
      <c r="J45" s="5" t="s">
        <v>14</v>
      </c>
      <c r="K45" s="3"/>
      <c r="L45" s="3"/>
      <c r="M45" s="3"/>
      <c r="N45" s="4"/>
      <c r="O45" s="4"/>
      <c r="P45" s="4"/>
      <c r="Q45" s="2" t="s">
        <v>10</v>
      </c>
      <c r="R45" s="4"/>
    </row>
    <row r="46" spans="1:18" ht="43" customHeight="1" x14ac:dyDescent="0.35">
      <c r="A46" s="23"/>
      <c r="B46" s="21" t="s">
        <v>4</v>
      </c>
      <c r="C46" s="21"/>
      <c r="D46" s="21"/>
      <c r="E46" s="21"/>
      <c r="F46" s="3" t="s">
        <v>10</v>
      </c>
      <c r="G46" s="3" t="s">
        <v>10</v>
      </c>
      <c r="H46" s="5" t="s">
        <v>14</v>
      </c>
      <c r="I46" s="5" t="s">
        <v>14</v>
      </c>
      <c r="J46" s="5" t="s">
        <v>14</v>
      </c>
      <c r="K46" s="3"/>
      <c r="L46" s="3"/>
      <c r="M46" s="3"/>
      <c r="N46" s="4"/>
      <c r="O46" s="4"/>
      <c r="P46" s="4"/>
      <c r="Q46" s="2" t="s">
        <v>10</v>
      </c>
      <c r="R46" s="4"/>
    </row>
    <row r="47" spans="1:18" x14ac:dyDescent="0.35">
      <c r="A47" s="12"/>
    </row>
    <row r="48" spans="1:18" x14ac:dyDescent="0.35">
      <c r="A48" s="12"/>
    </row>
    <row r="49" spans="1:1" x14ac:dyDescent="0.35">
      <c r="A49" s="12"/>
    </row>
    <row r="50" spans="1:1" x14ac:dyDescent="0.35">
      <c r="A50" s="12"/>
    </row>
  </sheetData>
  <mergeCells count="23">
    <mergeCell ref="B37:E37"/>
    <mergeCell ref="B38:E38"/>
    <mergeCell ref="B39:E39"/>
    <mergeCell ref="B40:R40"/>
    <mergeCell ref="A4:A40"/>
    <mergeCell ref="B43:R43"/>
    <mergeCell ref="B44:E44"/>
    <mergeCell ref="B45:E45"/>
    <mergeCell ref="B46:E46"/>
    <mergeCell ref="A42:A46"/>
    <mergeCell ref="R2:R3"/>
    <mergeCell ref="G2:G3"/>
    <mergeCell ref="H2:J2"/>
    <mergeCell ref="B1:J1"/>
    <mergeCell ref="B2:B3"/>
    <mergeCell ref="C2:C3"/>
    <mergeCell ref="D2:D3"/>
    <mergeCell ref="E2:E3"/>
    <mergeCell ref="F2:F3"/>
    <mergeCell ref="K2:M2"/>
    <mergeCell ref="N2:N3"/>
    <mergeCell ref="O2:P2"/>
    <mergeCell ref="Q2:Q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D637CEE5C37049B8C561FD65E5BD7F" ma:contentTypeVersion="" ma:contentTypeDescription="Create a new document." ma:contentTypeScope="" ma:versionID="fa480888023f528572bcc0e3f1dbb61e">
  <xsd:schema xmlns:xsd="http://www.w3.org/2001/XMLSchema" xmlns:xs="http://www.w3.org/2001/XMLSchema" xmlns:p="http://schemas.microsoft.com/office/2006/metadata/properties" xmlns:ns1="http://schemas.microsoft.com/sharepoint/v3" xmlns:ns2="C9E3EAC3-3242-468C-B3D9-B01C419C56BA" xmlns:ns3="b0516674-073f-4889-863a-66f299794c32" targetNamespace="http://schemas.microsoft.com/office/2006/metadata/properties" ma:root="true" ma:fieldsID="2bfb1dd63b46d2b5ce9d5c2745ff1e26" ns1:_="" ns2:_="" ns3:_="">
    <xsd:import namespace="http://schemas.microsoft.com/sharepoint/v3"/>
    <xsd:import namespace="C9E3EAC3-3242-468C-B3D9-B01C419C56BA"/>
    <xsd:import namespace="b0516674-073f-4889-863a-66f299794c3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ategorie" minOccurs="0"/>
                <xsd:element ref="ns2:g168bb9cef8f45e581bcfa8045e36af6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3EAC3-3242-468C-B3D9-B01C419C56BA" elementFormDefault="qualified">
    <xsd:import namespace="http://schemas.microsoft.com/office/2006/documentManagement/types"/>
    <xsd:import namespace="http://schemas.microsoft.com/office/infopath/2007/PartnerControls"/>
    <xsd:element name="Categorie" ma:index="10" nillable="true" ma:displayName="Categorie" ma:list="{25D83D1E-FE93-41C6-8521-5082D3471C9C}" ma:internalName="Categorie" ma:showField="Title">
      <xsd:simpleType>
        <xsd:restriction base="dms:Lookup"/>
      </xsd:simpleType>
    </xsd:element>
    <xsd:element name="g168bb9cef8f45e581bcfa8045e36af6" ma:index="12" nillable="true" ma:taxonomy="true" ma:internalName="g168bb9cef8f45e581bcfa8045e36af6" ma:taxonomyFieldName="Classification" ma:displayName="Classification" ma:default="1;#Public|198ec0d1-afdb-4e93-b8ec-cf0c14619787" ma:fieldId="{0168bb9c-ef8f-45e5-81bc-fa8045e36af6}" ma:sspId="c80294c5-4e11-4fb0-8215-8e590307d118" ma:termSetId="fc346171-3e09-4f4c-b97e-7a4edf5a716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516674-073f-4889-863a-66f299794c3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355ebd2-f8d4-4a83-bc5e-307d4bfa16f5}" ma:internalName="TaxCatchAll" ma:showField="CatchAllData" ma:web="8f9e1dde-c0b3-42eb-b5d0-a0e3f30637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168bb9cef8f45e581bcfa8045e36af6 xmlns="C9E3EAC3-3242-468C-B3D9-B01C419C56BA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198ec0d1-afdb-4e93-b8ec-cf0c14619787</TermId>
        </TermInfo>
      </Terms>
    </g168bb9cef8f45e581bcfa8045e36af6>
    <TaxCatchAll xmlns="b0516674-073f-4889-863a-66f299794c32">
      <Value>1</Value>
    </TaxCatchAll>
    <Categorie xmlns="C9E3EAC3-3242-468C-B3D9-B01C419C56BA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AC8E666-A12F-448E-9576-2D05F9C5C0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2FF727-FA88-4833-8E5E-29772FE37F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9E3EAC3-3242-468C-B3D9-B01C419C56BA"/>
    <ds:schemaRef ds:uri="b0516674-073f-4889-863a-66f299794c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81CFE3-2B32-4F2C-A0A7-76F699E5B664}">
  <ds:schemaRefs>
    <ds:schemaRef ds:uri="http://schemas.microsoft.com/office/2006/metadata/properties"/>
    <ds:schemaRef ds:uri="http://schemas.microsoft.com/office/infopath/2007/PartnerControls"/>
    <ds:schemaRef ds:uri="C9E3EAC3-3242-468C-B3D9-B01C419C56BA"/>
    <ds:schemaRef ds:uri="b0516674-073f-4889-863a-66f299794c32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di Trasparenza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PONZONE FLAVIO</dc:creator>
  <cp:lastModifiedBy>TORELLI Agnese</cp:lastModifiedBy>
  <cp:lastPrinted>2017-11-06T16:03:40Z</cp:lastPrinted>
  <dcterms:created xsi:type="dcterms:W3CDTF">2016-11-23T17:23:50Z</dcterms:created>
  <dcterms:modified xsi:type="dcterms:W3CDTF">2025-06-23T08:52:53Z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1;#Public|198ec0d1-afdb-4e93-b8ec-cf0c14619787</vt:lpwstr>
  </property>
  <property fmtid="{D5CDD505-2E9C-101B-9397-08002B2CF9AE}" pid="3" name="ContentTypeId">
    <vt:lpwstr>0x010100AAD637CEE5C37049B8C561FD65E5BD7F</vt:lpwstr>
  </property>
</Properties>
</file>